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37958BB6-8899-423D-81FF-30A7CD668915}"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<sst xmlns="http://schemas.openxmlformats.org/spreadsheetml/2006/main" count="1743" uniqueCount="1174">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</sst>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10" sqref="A10:C10"/>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150</v>
      </c>
      <c r="B10" s="172"/>
      <c r="C10" s="172"/>
      <c r="D10" s="169" t="str">
        <f>VLOOKUP(A10,listado,2,0)</f>
        <v>Técnico/a 2</v>
      </c>
      <c r="E10" s="169"/>
      <c r="F10" s="169"/>
      <c r="G10" s="166" t="str">
        <f>VLOOKUP(A10,listado,3,0)</f>
        <v>Analista Programador/a Frontend Angular Gestión de Expedientes Abogacía del Estado</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 xml:space="preserve">Formación o Certificación en el ámbito del desarrollo Frontend: Angular, vue.js
Formación o Certificación en el ámbito del desarrollo Backend .Net CORE
</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2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2 años de experiencia global  en el sector de las Tecnologías de la Información.</v>
      </c>
      <c r="C20" s="201"/>
      <c r="D20" s="201"/>
      <c r="E20" s="201"/>
      <c r="F20" s="201"/>
      <c r="G20" s="201"/>
      <c r="H20" s="201"/>
      <c r="I20" s="62"/>
      <c r="J20" s="186"/>
      <c r="K20" s="186"/>
      <c r="L20" s="187"/>
    </row>
    <row r="21" spans="1:12" s="2" customFormat="1" ht="60" customHeight="1" thickBot="1" x14ac:dyDescent="0.3">
      <c r="A21" s="49" t="s">
        <v>39</v>
      </c>
      <c r="B21" s="200" t="str">
        <f>VLOOKUP(A10,listado,8,0)</f>
        <v>Al menos 1 año de experiencia en la realización de proyectos de desarrollo para la transformación digital de la Administración de Justicia</v>
      </c>
      <c r="C21" s="200"/>
      <c r="D21" s="200"/>
      <c r="E21" s="200"/>
      <c r="F21" s="200"/>
      <c r="G21" s="200"/>
      <c r="H21" s="200"/>
      <c r="I21" s="62"/>
      <c r="J21" s="186"/>
      <c r="K21" s="186"/>
      <c r="L21" s="187"/>
    </row>
    <row r="22" spans="1:12" s="2" customFormat="1" ht="60" customHeight="1" thickBot="1" x14ac:dyDescent="0.3">
      <c r="A22" s="49" t="s">
        <v>40</v>
      </c>
      <c r="B22" s="200" t="str">
        <f>VLOOKUP(A10,listado,9,0)</f>
        <v>Al menos 1 año de experiencia realizando actividades para el desarrollo, refactorización y mantenimiento frontend con tecnología Angular sobre aplicativos para la gestión de expedientes judiciales de la Abogacía del Estado</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65.400000000000006" customHeight="1" thickBot="1" x14ac:dyDescent="0.3">
      <c r="A24" s="160" t="str">
        <f>VLOOKUP(A10,listado,10,0)</f>
        <v>Al menos 1 año de experiencia utilizando las siguientes tecnologias:  Angular 9 y 13, .Net CORE 6</v>
      </c>
      <c r="B24" s="161"/>
      <c r="C24" s="161"/>
      <c r="D24" s="161"/>
      <c r="E24" s="161"/>
      <c r="F24" s="161"/>
      <c r="G24" s="161"/>
      <c r="H24" s="162"/>
      <c r="I24" s="62"/>
      <c r="J24" s="186"/>
      <c r="K24" s="186"/>
      <c r="L24" s="187"/>
    </row>
    <row r="25" spans="1:12" s="2" customFormat="1" ht="65.400000000000006" customHeight="1" thickBot="1" x14ac:dyDescent="0.3">
      <c r="A25" s="160" t="str">
        <f>VLOOKUP(A10,listado,11,0)</f>
        <v>Al menos 1 año de experiencia realizando actividades de soporte y resolución de incidencias producidas en el ámbito de desarrollo Frontend para la gestión de expedientes judiciales de la Abogacía del Estado</v>
      </c>
      <c r="B25" s="161"/>
      <c r="C25" s="161"/>
      <c r="D25" s="161"/>
      <c r="E25" s="161"/>
      <c r="F25" s="161"/>
      <c r="G25" s="161"/>
      <c r="H25" s="162"/>
      <c r="I25" s="62"/>
      <c r="J25" s="186"/>
      <c r="K25" s="186"/>
      <c r="L25" s="187"/>
    </row>
    <row r="26" spans="1:12" s="2" customFormat="1" ht="65.400000000000006" customHeight="1" thickBot="1" x14ac:dyDescent="0.3">
      <c r="A26" s="160">
        <f>VLOOKUP(A10,listado,12,0)</f>
        <v>0</v>
      </c>
      <c r="B26" s="161"/>
      <c r="C26" s="161"/>
      <c r="D26" s="161"/>
      <c r="E26" s="161"/>
      <c r="F26" s="161"/>
      <c r="G26" s="161"/>
      <c r="H26" s="162"/>
      <c r="I26" s="62"/>
      <c r="J26" s="186"/>
      <c r="K26" s="186"/>
      <c r="L26" s="187"/>
    </row>
    <row r="27" spans="1:12" s="2" customFormat="1" ht="65.400000000000006" customHeight="1" thickBot="1" x14ac:dyDescent="0.3">
      <c r="A27" s="160">
        <f>VLOOKUP(A10,listado,13,0)</f>
        <v>0</v>
      </c>
      <c r="B27" s="161"/>
      <c r="C27" s="161"/>
      <c r="D27" s="161"/>
      <c r="E27" s="161"/>
      <c r="F27" s="161"/>
      <c r="G27" s="161"/>
      <c r="H27" s="162"/>
      <c r="I27" s="62"/>
      <c r="J27" s="186"/>
      <c r="K27" s="186"/>
      <c r="L27" s="187"/>
    </row>
    <row r="28" spans="1:12" s="2" customFormat="1" ht="65.400000000000006" customHeight="1" thickBot="1" x14ac:dyDescent="0.3">
      <c r="A28" s="160">
        <f>VLOOKUP(A10,listado,14,0)</f>
        <v>0</v>
      </c>
      <c r="B28" s="161"/>
      <c r="C28" s="161"/>
      <c r="D28" s="161"/>
      <c r="E28" s="161"/>
      <c r="F28" s="161"/>
      <c r="G28" s="161"/>
      <c r="H28" s="162"/>
      <c r="I28" s="62"/>
      <c r="J28" s="186"/>
      <c r="K28" s="186"/>
      <c r="L28" s="187"/>
    </row>
    <row r="29" spans="1:12" s="2" customFormat="1" ht="65.400000000000006"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MYFewq4X9gXwGH5sMVGgwGg7caOK+QYJH7KqZUu2INxz6yla3Sm5aDmBSPJhQDL6sur/KGt5mDo4sJJNjXADPA==" saltValue="Ea6vzHBE0cJpYhncaojo+w=="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2024-04-28T18:14:35Z</dcterms:modified>
</cp:coreProperties>
</file>